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6240" tabRatio="811" activeTab="2"/>
  </bookViews>
  <sheets>
    <sheet name="Forside" sheetId="1" r:id="rId1"/>
    <sheet name="Resultatopg.Kreds" sheetId="2" r:id="rId2"/>
    <sheet name="Balance" sheetId="3" r:id="rId3"/>
    <sheet name="Noter" sheetId="4" r:id="rId4"/>
    <sheet name="Oplysninger" sheetId="5" r:id="rId5"/>
  </sheets>
  <definedNames>
    <definedName name="_xlnm.Print_Area" localSheetId="2">'Balance'!$A$1:$G$39</definedName>
    <definedName name="_xlnm.Print_Area" localSheetId="0">'Forside'!$A$1:$A$33</definedName>
    <definedName name="_xlnm.Print_Area" localSheetId="3">'Noter'!$A$1:$G$63</definedName>
    <definedName name="_xlnm.Print_Area" localSheetId="4">'Oplysninger'!$A$1:$B$52</definedName>
    <definedName name="_xlnm.Print_Area" localSheetId="1">'Resultatopg.Kreds'!$A$1:$G$41</definedName>
  </definedNames>
  <calcPr fullCalcOnLoad="1"/>
</workbook>
</file>

<file path=xl/sharedStrings.xml><?xml version="1.0" encoding="utf-8"?>
<sst xmlns="http://schemas.openxmlformats.org/spreadsheetml/2006/main" count="122" uniqueCount="91">
  <si>
    <t xml:space="preserve"> </t>
  </si>
  <si>
    <t>Note</t>
  </si>
  <si>
    <t>Overskrift Resultatopgørelse</t>
  </si>
  <si>
    <t>Overskrift Balance Aktiver</t>
  </si>
  <si>
    <t>Overskrift Balance Passiver</t>
  </si>
  <si>
    <t>Overskrift Noter</t>
  </si>
  <si>
    <t>Overskrift talkolonne 1</t>
  </si>
  <si>
    <t>Overskrift talkolonne 2</t>
  </si>
  <si>
    <t>Budget</t>
  </si>
  <si>
    <t xml:space="preserve">Note </t>
  </si>
  <si>
    <t>Telefon</t>
  </si>
  <si>
    <t>Abonnementer</t>
  </si>
  <si>
    <t>Revision</t>
  </si>
  <si>
    <t>Ordinære medlemmer</t>
  </si>
  <si>
    <t>Frikøb</t>
  </si>
  <si>
    <t>Samlede kontingentindtægter:</t>
  </si>
  <si>
    <t>Resultat før finansiering</t>
  </si>
  <si>
    <t>Sluttekst resultatopgørelse</t>
  </si>
  <si>
    <t>Årets resultat</t>
  </si>
  <si>
    <t>Skyldige omkostninger</t>
  </si>
  <si>
    <t>Henlæggelser:</t>
  </si>
  <si>
    <t>Aktiver i alt</t>
  </si>
  <si>
    <t>Henlæggelser i alt</t>
  </si>
  <si>
    <t>Egenkapital og henlæggelser i alt</t>
  </si>
  <si>
    <t>Gæld</t>
  </si>
  <si>
    <t>Gæld ialt</t>
  </si>
  <si>
    <t>Passiver i alt</t>
  </si>
  <si>
    <t>Fordeling Resultat</t>
  </si>
  <si>
    <t>Der af bestyrelsen foreslås overført til næste år.</t>
  </si>
  <si>
    <t>Indtægt fra Akutfonden</t>
  </si>
  <si>
    <t>Porto</t>
  </si>
  <si>
    <t>Kørsel</t>
  </si>
  <si>
    <t>Finansieringsindtægt netto</t>
  </si>
  <si>
    <t>Kassebeholdning</t>
  </si>
  <si>
    <t>Indestående i pengeinstitut</t>
  </si>
  <si>
    <t>Værdipapirer</t>
  </si>
  <si>
    <t>Husleje depositum</t>
  </si>
  <si>
    <t>Administrationsbidrag fra fond</t>
  </si>
  <si>
    <t>Egenkapital i alt</t>
  </si>
  <si>
    <t>Egenkapital</t>
  </si>
  <si>
    <t>KREDS 93</t>
  </si>
  <si>
    <t>Vederlag og frikøb Styrelsen</t>
  </si>
  <si>
    <t>Diæter</t>
  </si>
  <si>
    <t>Funktionstillæg</t>
  </si>
  <si>
    <t>Telefongodtgørelse</t>
  </si>
  <si>
    <t>Kongresdeltagelse</t>
  </si>
  <si>
    <t>Kurser</t>
  </si>
  <si>
    <t>Møder</t>
  </si>
  <si>
    <t>Vederlag og frikøb tillidsrepræsentanter</t>
  </si>
  <si>
    <t>Diæter incl kursus</t>
  </si>
  <si>
    <t>Kørsel incl. Kursus</t>
  </si>
  <si>
    <t>Kursusudgifter</t>
  </si>
  <si>
    <t>TR Møder</t>
  </si>
  <si>
    <t>Kredsblad</t>
  </si>
  <si>
    <t>Hjemmeside</t>
  </si>
  <si>
    <t>Lokaleomkostninger</t>
  </si>
  <si>
    <t>Husleje, varme og el</t>
  </si>
  <si>
    <t>Møder og kurser</t>
  </si>
  <si>
    <t>Kontorhold og administration</t>
  </si>
  <si>
    <t>Kopimaskinens drift</t>
  </si>
  <si>
    <t>EDB-Hardvare og softvare</t>
  </si>
  <si>
    <t>Mindre nyanskaffelser og inventar</t>
  </si>
  <si>
    <t>Papir, kuverter og kontorartikler</t>
  </si>
  <si>
    <t>Forsikring</t>
  </si>
  <si>
    <t>Udadvendte aktiviteter</t>
  </si>
  <si>
    <t>Bidrag efter vedtægterne § 6</t>
  </si>
  <si>
    <t>Blomster og gaver</t>
  </si>
  <si>
    <t>Lønsumsafgift</t>
  </si>
  <si>
    <t>Hensat til frikøb af styrelsesmedlemmer</t>
  </si>
  <si>
    <t>Skyldigt Frikøb</t>
  </si>
  <si>
    <t>2100-2150</t>
  </si>
  <si>
    <t>2780-2800</t>
  </si>
  <si>
    <t>2850-2900</t>
  </si>
  <si>
    <t>Hensat til frikøb af TR</t>
  </si>
  <si>
    <t>HADERSLEV LÆRERKREDS</t>
  </si>
  <si>
    <t>Hensat til arrangementer</t>
  </si>
  <si>
    <t>Resultat af ordinær drift</t>
  </si>
  <si>
    <t>Kursregulering Investeringsbeviser</t>
  </si>
  <si>
    <t>Diverse tilgodehavender, Akut m.v.</t>
  </si>
  <si>
    <t>2700+2710</t>
  </si>
  <si>
    <t xml:space="preserve">Saldo 1. Januar </t>
  </si>
  <si>
    <t>Diverse udgifter</t>
  </si>
  <si>
    <t>Skyldig DLF</t>
  </si>
  <si>
    <t>Mellemregning medlemmer</t>
  </si>
  <si>
    <t>Skyldige skatter og AM bidrag</t>
  </si>
  <si>
    <t>6100 HADERSLEV</t>
  </si>
  <si>
    <t>LAURIDS SKAUSGADE 12,2</t>
  </si>
  <si>
    <t>ÅRSRAPPORT  FOR 2014</t>
  </si>
  <si>
    <t xml:space="preserve">                   Resultatopgørelse for perioden 1. Januar - 31. December  2014</t>
  </si>
  <si>
    <t xml:space="preserve">                                               Balance Aktiver pr. 31. December  2014</t>
  </si>
  <si>
    <t xml:space="preserve">                                             Balance Passiver pr. 31. December  2014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</si>
</sst>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173" fontId="1" fillId="0" borderId="0" xfId="39" applyNumberFormat="1" applyFont="1" applyAlignment="1">
      <alignment/>
    </xf>
    <xf numFmtId="173" fontId="1" fillId="0" borderId="0" xfId="39" applyNumberFormat="1" applyFont="1" applyAlignment="1">
      <alignment horizontal="left" indent="2"/>
    </xf>
    <xf numFmtId="1" fontId="1" fillId="0" borderId="0" xfId="39" applyNumberFormat="1" applyFont="1" applyBorder="1" applyAlignment="1">
      <alignment horizontal="left" indent="2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3" fontId="1" fillId="0" borderId="0" xfId="39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39" applyNumberFormat="1" applyFont="1" applyAlignment="1">
      <alignment horizontal="left" indent="2"/>
    </xf>
    <xf numFmtId="3" fontId="1" fillId="0" borderId="0" xfId="0" applyNumberFormat="1" applyFont="1" applyAlignment="1">
      <alignment/>
    </xf>
    <xf numFmtId="3" fontId="1" fillId="0" borderId="0" xfId="39" applyNumberFormat="1" applyFont="1" applyAlignment="1">
      <alignment/>
    </xf>
    <xf numFmtId="3" fontId="1" fillId="0" borderId="0" xfId="39" applyNumberFormat="1" applyFont="1" applyAlignment="1">
      <alignment horizontal="right"/>
    </xf>
    <xf numFmtId="3" fontId="1" fillId="0" borderId="10" xfId="39" applyNumberFormat="1" applyFont="1" applyBorder="1" applyAlignment="1">
      <alignment horizontal="right"/>
    </xf>
    <xf numFmtId="3" fontId="1" fillId="0" borderId="11" xfId="39" applyNumberFormat="1" applyFont="1" applyBorder="1" applyAlignment="1">
      <alignment horizontal="right"/>
    </xf>
    <xf numFmtId="3" fontId="1" fillId="0" borderId="0" xfId="39" applyNumberFormat="1" applyFont="1" applyBorder="1" applyAlignment="1">
      <alignment horizontal="right"/>
    </xf>
    <xf numFmtId="3" fontId="3" fillId="0" borderId="12" xfId="39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39" applyNumberFormat="1" applyFont="1" applyBorder="1" applyAlignment="1">
      <alignment horizontal="left" indent="2"/>
    </xf>
    <xf numFmtId="3" fontId="1" fillId="0" borderId="0" xfId="39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39" applyNumberFormat="1" applyFont="1" applyBorder="1" applyAlignment="1">
      <alignment/>
    </xf>
    <xf numFmtId="3" fontId="1" fillId="0" borderId="10" xfId="39" applyNumberFormat="1" applyFont="1" applyBorder="1" applyAlignment="1">
      <alignment/>
    </xf>
    <xf numFmtId="3" fontId="2" fillId="0" borderId="10" xfId="39" applyNumberFormat="1" applyFont="1" applyBorder="1" applyAlignment="1">
      <alignment/>
    </xf>
    <xf numFmtId="3" fontId="2" fillId="0" borderId="0" xfId="39" applyNumberFormat="1" applyFont="1" applyAlignment="1">
      <alignment/>
    </xf>
    <xf numFmtId="3" fontId="2" fillId="0" borderId="11" xfId="39" applyNumberFormat="1" applyFont="1" applyBorder="1" applyAlignment="1">
      <alignment/>
    </xf>
    <xf numFmtId="3" fontId="2" fillId="0" borderId="12" xfId="39" applyNumberFormat="1" applyFont="1" applyBorder="1" applyAlignment="1">
      <alignment/>
    </xf>
    <xf numFmtId="3" fontId="1" fillId="0" borderId="11" xfId="39" applyNumberFormat="1" applyFont="1" applyBorder="1" applyAlignment="1">
      <alignment/>
    </xf>
    <xf numFmtId="3" fontId="1" fillId="0" borderId="0" xfId="39" applyNumberFormat="1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 horizontal="left"/>
    </xf>
    <xf numFmtId="1" fontId="1" fillId="0" borderId="0" xfId="39" applyNumberFormat="1" applyFont="1" applyBorder="1" applyAlignment="1">
      <alignment/>
    </xf>
    <xf numFmtId="3" fontId="2" fillId="0" borderId="0" xfId="39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4"/>
  <sheetViews>
    <sheetView zoomScale="75" zoomScaleNormal="75" zoomScalePageLayoutView="0" workbookViewId="0" topLeftCell="A8">
      <selection activeCell="A24" sqref="A24"/>
    </sheetView>
  </sheetViews>
  <sheetFormatPr defaultColWidth="9.140625" defaultRowHeight="12.75"/>
  <cols>
    <col min="1" max="1" width="120.57421875" style="0" customWidth="1"/>
  </cols>
  <sheetData>
    <row r="1" ht="21.75" customHeight="1">
      <c r="A1" s="22" t="s">
        <v>0</v>
      </c>
    </row>
    <row r="2" spans="1:2" ht="21.75" customHeight="1">
      <c r="A2" s="22"/>
      <c r="B2" t="s">
        <v>0</v>
      </c>
    </row>
    <row r="3" ht="21.75" customHeight="1">
      <c r="A3" s="22"/>
    </row>
    <row r="4" ht="21.75" customHeight="1">
      <c r="A4" s="22"/>
    </row>
    <row r="5" ht="21.75" customHeight="1">
      <c r="A5" s="22"/>
    </row>
    <row r="6" ht="21.75" customHeight="1">
      <c r="A6" s="22"/>
    </row>
    <row r="7" ht="21.75" customHeight="1">
      <c r="A7" s="22"/>
    </row>
    <row r="8" ht="21.75" customHeight="1">
      <c r="A8" s="22"/>
    </row>
    <row r="9" ht="21.75" customHeight="1">
      <c r="A9" s="22"/>
    </row>
    <row r="10" ht="21.75" customHeight="1">
      <c r="A10" s="22"/>
    </row>
    <row r="11" ht="21.75" customHeight="1">
      <c r="A11" s="21" t="s">
        <v>74</v>
      </c>
    </row>
    <row r="12" ht="21.75" customHeight="1">
      <c r="A12" s="21" t="s">
        <v>40</v>
      </c>
    </row>
    <row r="13" ht="21.75" customHeight="1">
      <c r="A13" s="21"/>
    </row>
    <row r="14" ht="21.75" customHeight="1">
      <c r="A14" s="21"/>
    </row>
    <row r="15" ht="21.75" customHeight="1">
      <c r="A15" s="21" t="s">
        <v>86</v>
      </c>
    </row>
    <row r="16" ht="21.75" customHeight="1">
      <c r="A16" s="21" t="s">
        <v>85</v>
      </c>
    </row>
    <row r="17" ht="21.75" customHeight="1">
      <c r="A17" s="21"/>
    </row>
    <row r="18" ht="21.75" customHeight="1">
      <c r="A18" s="21"/>
    </row>
    <row r="19" ht="21.75" customHeight="1">
      <c r="A19" s="21"/>
    </row>
    <row r="20" ht="21.75" customHeight="1">
      <c r="A20" s="44" t="s">
        <v>87</v>
      </c>
    </row>
    <row r="21" ht="21.75" customHeight="1">
      <c r="A21" s="22"/>
    </row>
    <row r="22" ht="21.75" customHeight="1">
      <c r="A22" s="22"/>
    </row>
    <row r="23" ht="21.75" customHeight="1">
      <c r="A23" s="22"/>
    </row>
    <row r="24" ht="21.75" customHeight="1">
      <c r="A24" s="22"/>
    </row>
    <row r="25" ht="21.75" customHeight="1">
      <c r="A25" s="22"/>
    </row>
    <row r="26" ht="21.75" customHeight="1">
      <c r="A26" s="22"/>
    </row>
    <row r="27" ht="21.75" customHeight="1">
      <c r="A27" s="22"/>
    </row>
    <row r="28" ht="21.75" customHeight="1">
      <c r="A28" s="22"/>
    </row>
    <row r="29" ht="21.75" customHeight="1">
      <c r="A29" s="22"/>
    </row>
    <row r="30" ht="21.75" customHeight="1">
      <c r="A30" s="22"/>
    </row>
    <row r="31" ht="21.75" customHeight="1">
      <c r="A31" s="22"/>
    </row>
    <row r="32" ht="21.75" customHeight="1">
      <c r="A32" s="22"/>
    </row>
    <row r="33" spans="1:26" ht="21.75" customHeight="1">
      <c r="A33" s="2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2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4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4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4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3"/>
  <sheetViews>
    <sheetView zoomScale="75" zoomScaleNormal="75" zoomScalePageLayoutView="0" workbookViewId="0" topLeftCell="A8">
      <selection activeCell="E29" sqref="E29"/>
    </sheetView>
  </sheetViews>
  <sheetFormatPr defaultColWidth="9.140625" defaultRowHeight="12.75"/>
  <cols>
    <col min="1" max="1" width="46.7109375" style="0" customWidth="1"/>
    <col min="2" max="2" width="2.7109375" style="0" customWidth="1"/>
    <col min="3" max="3" width="5.7109375" style="0" customWidth="1"/>
    <col min="4" max="4" width="2.7109375" style="0" customWidth="1"/>
    <col min="5" max="5" width="12.57421875" style="0" customWidth="1"/>
    <col min="6" max="6" width="3.7109375" style="0" customWidth="1"/>
    <col min="7" max="7" width="12.7109375" style="0" customWidth="1"/>
  </cols>
  <sheetData>
    <row r="1" spans="1:26" ht="18" customHeight="1">
      <c r="A1" s="18" t="str">
        <f>Oplysninger!B3</f>
        <v>                   Resultatopgørelse for perioden 1. Januar - 31. December  2014</v>
      </c>
      <c r="B1" s="5"/>
      <c r="C1" s="5"/>
      <c r="D1" s="5"/>
      <c r="E1" s="6"/>
      <c r="F1" s="5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4" t="str">
        <f>Oplysninger!B8</f>
        <v>Note </v>
      </c>
      <c r="D3" s="1"/>
      <c r="E3" s="48">
        <f>Oplysninger!B10</f>
        <v>2014</v>
      </c>
      <c r="F3" s="1"/>
      <c r="G3" s="3" t="str">
        <f>Oplysninger!B11</f>
        <v>Budget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1"/>
      <c r="D4" s="1"/>
      <c r="E4" s="23" t="s">
        <v>0</v>
      </c>
      <c r="F4" s="24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 t="str">
        <f>Noter!A2</f>
        <v>Samlede kontingentindtægter:</v>
      </c>
      <c r="B5" s="1"/>
      <c r="C5" s="4">
        <f>Noter!C2</f>
        <v>1</v>
      </c>
      <c r="D5" s="1"/>
      <c r="E5" s="26">
        <f>Noter!E4</f>
        <v>1708996</v>
      </c>
      <c r="F5" s="24"/>
      <c r="G5" s="26">
        <f>Noter!G4</f>
        <v>1721000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" t="s">
        <v>37</v>
      </c>
      <c r="B6" s="1"/>
      <c r="C6" s="4"/>
      <c r="D6" s="1"/>
      <c r="E6" s="26">
        <v>20000</v>
      </c>
      <c r="F6" s="24"/>
      <c r="G6" s="26">
        <v>20000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1" t="s">
        <v>29</v>
      </c>
      <c r="B7" s="1"/>
      <c r="C7" s="4" t="s">
        <v>0</v>
      </c>
      <c r="D7" s="1"/>
      <c r="E7" s="27">
        <v>409701</v>
      </c>
      <c r="F7" s="24"/>
      <c r="G7" s="27">
        <v>425000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"/>
      <c r="C8" s="4"/>
      <c r="D8" s="1"/>
      <c r="E8" s="28">
        <f>SUM(E5:E7)</f>
        <v>2138697</v>
      </c>
      <c r="F8" s="24"/>
      <c r="G8" s="28">
        <f>SUM(G5:G7)</f>
        <v>2166000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"/>
      <c r="C9" s="4"/>
      <c r="D9" s="1"/>
      <c r="E9" s="29"/>
      <c r="F9" s="24"/>
      <c r="G9" s="2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"/>
      <c r="B10" s="1"/>
      <c r="C10" s="4"/>
      <c r="D10" s="1"/>
      <c r="E10" s="26"/>
      <c r="F10" s="24"/>
      <c r="G10" s="2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 t="str">
        <f>Noter!A6</f>
        <v>Vederlag og frikøb Styrelsen</v>
      </c>
      <c r="B11" s="1"/>
      <c r="C11" s="4">
        <f>Noter!C6</f>
        <v>2</v>
      </c>
      <c r="D11" s="1"/>
      <c r="E11" s="26">
        <f>Noter!E15</f>
        <v>1614506</v>
      </c>
      <c r="F11" s="24"/>
      <c r="G11" s="26">
        <f>Noter!G15</f>
        <v>1617000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 t="str">
        <f>Noter!A17</f>
        <v>Vederlag og frikøb tillidsrepræsentanter</v>
      </c>
      <c r="B12" s="1"/>
      <c r="C12" s="4">
        <f>Noter!C17</f>
        <v>3</v>
      </c>
      <c r="D12" s="1"/>
      <c r="E12" s="26">
        <f>SUM(Noter!E24)</f>
        <v>175772</v>
      </c>
      <c r="F12" s="24"/>
      <c r="G12" s="26">
        <f>Noter!G24</f>
        <v>225000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tr">
        <f>Noter!A26</f>
        <v>Kredsblad</v>
      </c>
      <c r="B13" s="1"/>
      <c r="C13" s="4">
        <f>Noter!C26</f>
        <v>4</v>
      </c>
      <c r="D13" s="1"/>
      <c r="E13" s="26">
        <f>SUM(Noter!E28)</f>
        <v>565</v>
      </c>
      <c r="F13" s="24"/>
      <c r="G13" s="26">
        <f>SUM(Noter!G28)</f>
        <v>1000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 t="s">
        <v>57</v>
      </c>
      <c r="B14" s="1"/>
      <c r="C14" s="4"/>
      <c r="D14" s="1"/>
      <c r="E14" s="26">
        <v>145435</v>
      </c>
      <c r="F14" s="24"/>
      <c r="G14" s="26">
        <v>110000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 t="str">
        <f>Noter!A30</f>
        <v>Lokaleomkostninger</v>
      </c>
      <c r="B15" s="1"/>
      <c r="C15" s="4">
        <f>Noter!C30</f>
        <v>5</v>
      </c>
      <c r="D15" s="1"/>
      <c r="E15" s="26">
        <f>SUM(Noter!E32)</f>
        <v>95500</v>
      </c>
      <c r="F15" s="24"/>
      <c r="G15" s="26">
        <f>SUM(Noter!G32)</f>
        <v>100000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 t="str">
        <f>Noter!A43</f>
        <v>Kontorhold og administration</v>
      </c>
      <c r="B16" s="1"/>
      <c r="C16" s="4">
        <f>Noter!C43</f>
        <v>6</v>
      </c>
      <c r="D16" s="1"/>
      <c r="E16" s="26">
        <f>SUM(Noter!E52)</f>
        <v>66663</v>
      </c>
      <c r="F16" s="24"/>
      <c r="G16" s="26">
        <f>SUM(Noter!G52)</f>
        <v>96000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" t="str">
        <f>Noter!A54</f>
        <v>Udadvendte aktiviteter</v>
      </c>
      <c r="B17" s="1"/>
      <c r="C17" s="4">
        <f>Noter!C54</f>
        <v>7</v>
      </c>
      <c r="D17" s="1"/>
      <c r="E17" s="29">
        <f>SUM(Noter!E59)</f>
        <v>39521</v>
      </c>
      <c r="F17" s="24"/>
      <c r="G17" s="29">
        <f>SUM(Noter!G59)</f>
        <v>55000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 t="s">
        <v>67</v>
      </c>
      <c r="B18" s="1"/>
      <c r="C18" s="4"/>
      <c r="D18" s="1"/>
      <c r="E18" s="29">
        <v>16281</v>
      </c>
      <c r="F18" s="24"/>
      <c r="G18" s="29">
        <v>20000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1"/>
      <c r="C19" s="4"/>
      <c r="D19" s="1"/>
      <c r="E19" s="28">
        <f>SUM(E11:E18)</f>
        <v>2154243</v>
      </c>
      <c r="F19" s="24"/>
      <c r="G19" s="28">
        <f>SUM(G11:G18)</f>
        <v>2224000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1"/>
      <c r="C20" s="4"/>
      <c r="D20" s="1"/>
      <c r="E20" s="26"/>
      <c r="F20" s="24"/>
      <c r="G20" s="2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 t="s">
        <v>16</v>
      </c>
      <c r="B21" s="1"/>
      <c r="C21" s="4"/>
      <c r="D21" s="1"/>
      <c r="E21" s="26">
        <f>SUM(E8-E19)</f>
        <v>-15546</v>
      </c>
      <c r="F21" s="24"/>
      <c r="G21" s="26">
        <f>SUM(G8-G19)</f>
        <v>-58000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 t="s">
        <v>32</v>
      </c>
      <c r="B22" s="1"/>
      <c r="C22" s="4" t="s">
        <v>0</v>
      </c>
      <c r="D22" s="1"/>
      <c r="E22" s="27">
        <v>51552</v>
      </c>
      <c r="F22" s="24"/>
      <c r="G22" s="27">
        <v>35000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3" t="s">
        <v>76</v>
      </c>
      <c r="B23" s="13"/>
      <c r="C23" s="14"/>
      <c r="D23" s="13"/>
      <c r="E23" s="47">
        <f>SUM(E21:E22)</f>
        <v>36006</v>
      </c>
      <c r="F23" s="34"/>
      <c r="G23" s="47">
        <f>SUM(G21:G22)</f>
        <v>-23000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 t="s">
        <v>77</v>
      </c>
      <c r="B24" s="1"/>
      <c r="C24" s="4"/>
      <c r="D24" s="1"/>
      <c r="E24" s="27">
        <v>0</v>
      </c>
      <c r="F24" s="24"/>
      <c r="G24" s="27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/>
      <c r="C25" s="4"/>
      <c r="D25" s="1"/>
      <c r="E25" s="26"/>
      <c r="F25" s="24"/>
      <c r="G25" s="2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thickBot="1">
      <c r="A26" s="16" t="str">
        <f>Oplysninger!B4</f>
        <v>Årets resultat</v>
      </c>
      <c r="B26" s="16"/>
      <c r="C26" s="17"/>
      <c r="D26" s="16"/>
      <c r="E26" s="30">
        <f>SUM(E21+E22+E24)</f>
        <v>36006</v>
      </c>
      <c r="F26" s="31"/>
      <c r="G26" s="30">
        <f>SUM(G21+G22)</f>
        <v>-23000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thickTop="1">
      <c r="A27" s="1"/>
      <c r="B27" s="1"/>
      <c r="C27" s="4"/>
      <c r="D27" s="1"/>
      <c r="E27" s="26"/>
      <c r="F27" s="24"/>
      <c r="G27" s="2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 t="str">
        <f>Oplysninger!B17</f>
        <v>Der af bestyrelsen foreslås overført til næste år.</v>
      </c>
      <c r="B28" s="1"/>
      <c r="C28" s="4"/>
      <c r="D28" s="1"/>
      <c r="E28" s="26"/>
      <c r="F28" s="24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1"/>
      <c r="C29" s="4"/>
      <c r="D29" s="1"/>
      <c r="E29" s="26"/>
      <c r="F29" s="24"/>
      <c r="G29" s="2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1"/>
      <c r="C30" s="4"/>
      <c r="D30" s="1"/>
      <c r="E30" s="26"/>
      <c r="F30" s="24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1"/>
      <c r="C31" s="4"/>
      <c r="D31" s="1"/>
      <c r="E31" s="26"/>
      <c r="F31" s="24"/>
      <c r="G31" s="2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4"/>
      <c r="D32" s="1"/>
      <c r="E32" s="26"/>
      <c r="F32" s="24"/>
      <c r="G32" s="2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4"/>
      <c r="D33" s="1"/>
      <c r="E33" s="26"/>
      <c r="F33" s="24"/>
      <c r="G33" s="2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4"/>
      <c r="D34" s="1"/>
      <c r="E34" s="26"/>
      <c r="F34" s="24"/>
      <c r="G34" s="2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4"/>
      <c r="D35" s="1"/>
      <c r="E35" s="26"/>
      <c r="F35" s="24"/>
      <c r="G35" s="2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4"/>
      <c r="D36" s="1"/>
      <c r="E36" s="26"/>
      <c r="F36" s="24"/>
      <c r="G36" s="2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4"/>
      <c r="D37" s="1"/>
      <c r="E37" s="26"/>
      <c r="F37" s="24"/>
      <c r="G37" s="2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4"/>
      <c r="D38" s="1"/>
      <c r="E38" s="26"/>
      <c r="F38" s="24"/>
      <c r="G38" s="2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4"/>
      <c r="D39" s="1"/>
      <c r="E39" s="26"/>
      <c r="F39" s="24"/>
      <c r="G39" s="2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4"/>
      <c r="D40" s="1"/>
      <c r="E40" s="26"/>
      <c r="F40" s="24"/>
      <c r="G40" s="2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4"/>
      <c r="D41" s="1"/>
      <c r="E41" s="26"/>
      <c r="F41" s="24"/>
      <c r="G41" s="2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 t="s">
        <v>0</v>
      </c>
      <c r="B42" s="1" t="s">
        <v>0</v>
      </c>
      <c r="C42" s="4" t="s">
        <v>0</v>
      </c>
      <c r="D42" s="1"/>
      <c r="E42" s="26"/>
      <c r="F42" s="24"/>
      <c r="G42" s="2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4"/>
      <c r="D43" s="1"/>
      <c r="E43" s="15"/>
      <c r="F43" s="1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4"/>
      <c r="D44" s="1"/>
      <c r="E44" s="15"/>
      <c r="F44" s="1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4"/>
      <c r="D45" s="1"/>
      <c r="E45" s="15"/>
      <c r="F45" s="1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4"/>
      <c r="D46" s="1"/>
      <c r="E46" s="15"/>
      <c r="F46" s="1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4"/>
      <c r="D47" s="1"/>
      <c r="E47" s="15"/>
      <c r="F47" s="1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4"/>
      <c r="D48" s="1"/>
      <c r="E48" s="15"/>
      <c r="F48" s="1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4"/>
      <c r="D49" s="1"/>
      <c r="E49" s="15"/>
      <c r="F49" s="1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4"/>
      <c r="D50" s="1"/>
      <c r="E50" s="15"/>
      <c r="F50" s="1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4"/>
      <c r="D51" s="1"/>
      <c r="E51" s="15"/>
      <c r="F51" s="1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4"/>
      <c r="D52" s="1"/>
      <c r="E52" s="15"/>
      <c r="F52" s="1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4"/>
      <c r="D53" s="1"/>
      <c r="E53" s="15"/>
      <c r="F53" s="1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4"/>
      <c r="D54" s="1"/>
      <c r="E54" s="15"/>
      <c r="F54" s="1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4"/>
      <c r="D55" s="1"/>
      <c r="E55" s="15"/>
      <c r="F55" s="1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8"/>
      <c r="F56" s="1"/>
      <c r="G56" s="7" t="s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8"/>
      <c r="F57" s="1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8"/>
      <c r="F58" s="1"/>
      <c r="G58" s="7" t="s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8"/>
      <c r="F59" s="1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8"/>
      <c r="F60" s="1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8"/>
      <c r="F61" s="1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8"/>
      <c r="F62" s="1"/>
      <c r="G62" s="7" t="s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8:26" ht="14.2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8:26" ht="14.2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8:26" ht="14.2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8:26" ht="14.2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8:26" ht="14.2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</sheetData>
  <sheetProtection/>
  <printOptions/>
  <pageMargins left="0.7874015748031497" right="0.5905511811023623" top="0.984251968503937" bottom="0.5905511811023623" header="0.5118110236220472" footer="0.5118110236220472"/>
  <pageSetup firstPageNumber="3" useFirstPageNumber="1" horizontalDpi="300" verticalDpi="300" orientation="portrait" paperSize="9" r:id="rId1"/>
  <headerFooter alignWithMargins="0">
    <oddFooter>&amp;C&amp;P</oddFooter>
  </headerFooter>
  <colBreaks count="1" manualBreakCount="1">
    <brk id="7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10"/>
  <sheetViews>
    <sheetView tabSelected="1" zoomScale="75" zoomScaleNormal="75" zoomScaleSheetLayoutView="75" zoomScalePageLayoutView="0" workbookViewId="0" topLeftCell="A1">
      <selection activeCell="E9" sqref="E9"/>
    </sheetView>
  </sheetViews>
  <sheetFormatPr defaultColWidth="9.140625" defaultRowHeight="12.75"/>
  <cols>
    <col min="1" max="1" width="46.7109375" style="0" customWidth="1"/>
    <col min="2" max="2" width="2.7109375" style="0" customWidth="1"/>
    <col min="3" max="3" width="5.7109375" style="0" customWidth="1"/>
    <col min="4" max="4" width="2.7109375" style="0" customWidth="1"/>
    <col min="5" max="5" width="12.7109375" style="0" customWidth="1"/>
    <col min="6" max="6" width="3.7109375" style="0" customWidth="1"/>
    <col min="7" max="7" width="12.7109375" style="0" customWidth="1"/>
  </cols>
  <sheetData>
    <row r="1" spans="1:26" ht="18" customHeight="1">
      <c r="A1" s="19" t="str">
        <f>Oplysninger!B5</f>
        <v>                                               Balance Aktiver pr. 31. December  2014</v>
      </c>
      <c r="B1" s="1"/>
      <c r="C1" s="4"/>
      <c r="D1" s="1"/>
      <c r="E1" s="2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4" t="s">
        <v>0</v>
      </c>
      <c r="D3" s="1"/>
      <c r="E3" s="32" t="s">
        <v>0</v>
      </c>
      <c r="F3" s="24"/>
      <c r="G3" s="10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 t="s">
        <v>33</v>
      </c>
      <c r="B4" s="1"/>
      <c r="C4" s="4"/>
      <c r="D4" s="1"/>
      <c r="E4" s="25">
        <v>0</v>
      </c>
      <c r="F4" s="24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 t="s">
        <v>34</v>
      </c>
      <c r="B5" s="1"/>
      <c r="C5" s="4"/>
      <c r="D5" s="1"/>
      <c r="E5" s="25">
        <v>1922981</v>
      </c>
      <c r="F5" s="24"/>
      <c r="G5" s="2" t="s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" t="s">
        <v>83</v>
      </c>
      <c r="B6" s="1"/>
      <c r="C6" s="4"/>
      <c r="D6" s="1"/>
      <c r="E6" s="25">
        <v>4617</v>
      </c>
      <c r="F6" s="24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1" t="s">
        <v>78</v>
      </c>
      <c r="B7" s="1"/>
      <c r="C7" s="4"/>
      <c r="D7" s="1"/>
      <c r="E7" s="25">
        <v>88731</v>
      </c>
      <c r="F7" s="24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 t="s">
        <v>35</v>
      </c>
      <c r="B8" s="1"/>
      <c r="C8" s="4"/>
      <c r="D8" s="1"/>
      <c r="E8" s="25">
        <v>850204</v>
      </c>
      <c r="F8" s="24"/>
      <c r="G8" s="33" t="s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 t="s">
        <v>36</v>
      </c>
      <c r="B9" s="1"/>
      <c r="C9" s="4"/>
      <c r="D9" s="1"/>
      <c r="E9" s="36">
        <v>20250</v>
      </c>
      <c r="F9" s="24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3" t="s">
        <v>21</v>
      </c>
      <c r="B10" s="13"/>
      <c r="C10" s="14"/>
      <c r="D10" s="13"/>
      <c r="E10" s="39">
        <f>SUM(E3:E9)</f>
        <v>2886783</v>
      </c>
      <c r="F10" s="24"/>
      <c r="G10" s="33" t="s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/>
      <c r="B11" s="1"/>
      <c r="C11" s="4"/>
      <c r="D11" s="1"/>
      <c r="E11" s="25"/>
      <c r="F11" s="34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1"/>
      <c r="C12" s="4"/>
      <c r="D12" s="1"/>
      <c r="E12" s="25"/>
      <c r="F12" s="24"/>
      <c r="G12" s="2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9" t="str">
        <f>Oplysninger!B6</f>
        <v>                                             Balance Passiver pr. 31. December  2014</v>
      </c>
      <c r="B13" s="1"/>
      <c r="C13" s="4"/>
      <c r="D13" s="1"/>
      <c r="E13" s="25"/>
      <c r="F13" s="24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9"/>
      <c r="B14" s="1"/>
      <c r="C14" s="4"/>
      <c r="D14" s="1"/>
      <c r="E14" s="25"/>
      <c r="F14" s="24"/>
      <c r="G14" s="2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 t="s">
        <v>39</v>
      </c>
      <c r="B15" s="1"/>
      <c r="C15" s="4"/>
      <c r="D15" s="1"/>
      <c r="E15" s="25"/>
      <c r="F15" s="24"/>
      <c r="G15" s="2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 t="s">
        <v>80</v>
      </c>
      <c r="B16" s="1"/>
      <c r="C16" s="4"/>
      <c r="D16" s="1"/>
      <c r="E16" s="33">
        <v>557191</v>
      </c>
      <c r="F16" s="24"/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" t="s">
        <v>18</v>
      </c>
      <c r="B17" s="1"/>
      <c r="C17" s="4"/>
      <c r="D17" s="1"/>
      <c r="E17" s="36">
        <v>36006</v>
      </c>
      <c r="F17" s="24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3" t="s">
        <v>38</v>
      </c>
      <c r="B18" s="13"/>
      <c r="C18" s="14"/>
      <c r="D18" s="13"/>
      <c r="E18" s="37">
        <f>SUM(E16:E17)</f>
        <v>593197</v>
      </c>
      <c r="F18" s="24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3" t="s">
        <v>0</v>
      </c>
      <c r="B19" s="13"/>
      <c r="C19" s="14"/>
      <c r="D19" s="13"/>
      <c r="E19" s="38" t="s">
        <v>0</v>
      </c>
      <c r="F19" s="24"/>
      <c r="G19" s="2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 t="s">
        <v>20</v>
      </c>
      <c r="B20" s="1"/>
      <c r="C20" s="4"/>
      <c r="D20" s="1"/>
      <c r="E20" s="25" t="s">
        <v>0</v>
      </c>
      <c r="F20" s="24"/>
      <c r="G20" s="2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 t="s">
        <v>68</v>
      </c>
      <c r="B21" s="1"/>
      <c r="C21" s="4"/>
      <c r="D21" s="1"/>
      <c r="E21" s="33">
        <v>475000</v>
      </c>
      <c r="F21" s="24"/>
      <c r="G21" s="2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43" t="s">
        <v>73</v>
      </c>
      <c r="B22" s="1"/>
      <c r="C22" s="4"/>
      <c r="D22" s="1"/>
      <c r="E22" s="33">
        <v>38029</v>
      </c>
      <c r="F22" s="24"/>
      <c r="G22" s="2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45" t="s">
        <v>75</v>
      </c>
      <c r="B23" s="1"/>
      <c r="C23" s="4"/>
      <c r="D23" s="1"/>
      <c r="E23" s="36">
        <v>80000</v>
      </c>
      <c r="F23" s="24"/>
      <c r="G23" s="2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3" t="s">
        <v>22</v>
      </c>
      <c r="B24" s="13"/>
      <c r="C24" s="14"/>
      <c r="D24" s="13"/>
      <c r="E24" s="37">
        <f>SUM(E20:E23)</f>
        <v>593029</v>
      </c>
      <c r="F24" s="24"/>
      <c r="G24" s="2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/>
      <c r="C25" s="4"/>
      <c r="D25" s="1"/>
      <c r="E25" s="25"/>
      <c r="F25" s="24"/>
      <c r="G25" s="2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3" t="s">
        <v>23</v>
      </c>
      <c r="B26" s="13"/>
      <c r="C26" s="14"/>
      <c r="D26" s="13"/>
      <c r="E26" s="37">
        <f>E18+E24</f>
        <v>1186226</v>
      </c>
      <c r="F26" s="24"/>
      <c r="G26" s="2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1"/>
      <c r="C27" s="4"/>
      <c r="D27" s="1"/>
      <c r="E27" s="25"/>
      <c r="F27" s="24"/>
      <c r="G27" s="2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 t="s">
        <v>24</v>
      </c>
      <c r="B28" s="1"/>
      <c r="C28" s="4"/>
      <c r="D28" s="1"/>
      <c r="E28" s="25"/>
      <c r="F28" s="24"/>
      <c r="G28" s="2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 t="s">
        <v>19</v>
      </c>
      <c r="B29" s="1"/>
      <c r="C29" s="4"/>
      <c r="D29" s="1"/>
      <c r="E29" s="33">
        <v>8375</v>
      </c>
      <c r="F29" s="24"/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 t="s">
        <v>84</v>
      </c>
      <c r="B30" s="1"/>
      <c r="C30" s="4"/>
      <c r="D30" s="1"/>
      <c r="E30" s="33">
        <v>13128</v>
      </c>
      <c r="F30" s="24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 t="s">
        <v>82</v>
      </c>
      <c r="B31" s="1"/>
      <c r="C31" s="4"/>
      <c r="D31" s="1"/>
      <c r="E31" s="33">
        <v>0</v>
      </c>
      <c r="F31" s="24"/>
      <c r="G31" s="2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 t="s">
        <v>69</v>
      </c>
      <c r="B32" s="1"/>
      <c r="C32" s="4"/>
      <c r="D32" s="1"/>
      <c r="E32" s="33">
        <v>1679054</v>
      </c>
      <c r="F32" s="24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3" t="s">
        <v>25</v>
      </c>
      <c r="B33" s="13"/>
      <c r="C33" s="14"/>
      <c r="D33" s="13"/>
      <c r="E33" s="39">
        <f>SUM(E28:E32)</f>
        <v>1700557</v>
      </c>
      <c r="F33" s="24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4"/>
      <c r="D34" s="1"/>
      <c r="E34" s="25"/>
      <c r="F34" s="24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thickBot="1">
      <c r="A35" s="13" t="s">
        <v>26</v>
      </c>
      <c r="B35" s="13"/>
      <c r="C35" s="14"/>
      <c r="D35" s="13"/>
      <c r="E35" s="40">
        <f>E26+E33</f>
        <v>2886783</v>
      </c>
      <c r="F35" s="24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thickTop="1">
      <c r="A36" s="1"/>
      <c r="B36" s="1"/>
      <c r="C36" s="4"/>
      <c r="D36" s="1"/>
      <c r="E36" s="25"/>
      <c r="F36" s="24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4"/>
      <c r="D37" s="1"/>
      <c r="E37" s="25"/>
      <c r="F37" s="24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4"/>
      <c r="D38" s="1"/>
      <c r="E38" s="7"/>
      <c r="F38" s="24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4"/>
      <c r="D39" s="1"/>
      <c r="E39" s="7"/>
      <c r="F39" s="24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4"/>
      <c r="D40" s="1"/>
      <c r="E40" s="7"/>
      <c r="F40" s="24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 t="s">
        <v>0</v>
      </c>
      <c r="C41" s="4"/>
      <c r="D41" s="1"/>
      <c r="E41" s="7"/>
      <c r="F41" s="24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7"/>
      <c r="F42" s="24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7"/>
      <c r="F43" s="24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7"/>
      <c r="F44" s="1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7"/>
      <c r="F45" s="1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7"/>
      <c r="F46" s="1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7"/>
      <c r="F47" s="1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7"/>
      <c r="F48" s="1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7"/>
      <c r="F49" s="1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7"/>
      <c r="F50" s="1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7"/>
      <c r="F51" s="1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7"/>
      <c r="F52" s="1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7"/>
      <c r="F53" s="1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7"/>
      <c r="F54" s="1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6:26" ht="14.25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6:26" ht="14.25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6:26" ht="14.25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6:26" ht="14.25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6:26" ht="14.25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6:26" ht="14.25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8:26" ht="14.2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8:26" ht="14.2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8:26" ht="14.2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8:26" ht="14.2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</sheetData>
  <sheetProtection/>
  <printOptions/>
  <pageMargins left="0.7874015748031497" right="0.5905511811023623" top="0.984251968503937" bottom="0.5905511811023623" header="0.5118110236220472" footer="0.5118110236220472"/>
  <pageSetup firstPageNumber="4" useFirstPageNumber="1"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37"/>
  <sheetViews>
    <sheetView zoomScale="75" zoomScaleNormal="75" zoomScalePageLayoutView="0" workbookViewId="0" topLeftCell="A37">
      <selection activeCell="A45" sqref="A45:IV45"/>
    </sheetView>
  </sheetViews>
  <sheetFormatPr defaultColWidth="9.140625" defaultRowHeight="12.75"/>
  <cols>
    <col min="1" max="1" width="46.7109375" style="0" customWidth="1"/>
    <col min="2" max="2" width="2.7109375" style="0" customWidth="1"/>
    <col min="3" max="3" width="5.7109375" style="0" customWidth="1"/>
    <col min="4" max="4" width="2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9.421875" style="0" bestFit="1" customWidth="1"/>
  </cols>
  <sheetData>
    <row r="1" spans="1:26" ht="18" customHeight="1">
      <c r="A1" s="1"/>
      <c r="B1" s="1"/>
      <c r="C1" s="4" t="str">
        <f>Oplysninger!B8</f>
        <v>Note </v>
      </c>
      <c r="D1" s="1"/>
      <c r="E1" s="46">
        <f>Oplysninger!B10</f>
        <v>2014</v>
      </c>
      <c r="F1" s="1"/>
      <c r="G1" s="3" t="str">
        <f>Oplysninger!B11</f>
        <v>Budget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3" t="s">
        <v>15</v>
      </c>
      <c r="B2" s="1"/>
      <c r="C2" s="14">
        <v>1</v>
      </c>
      <c r="D2" s="1"/>
      <c r="E2" s="33"/>
      <c r="F2" s="24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 t="s">
        <v>13</v>
      </c>
      <c r="B3" s="1"/>
      <c r="C3" s="4"/>
      <c r="D3" s="1"/>
      <c r="E3" s="33">
        <v>1708996</v>
      </c>
      <c r="F3" s="24"/>
      <c r="G3" s="33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4"/>
      <c r="D4" s="1"/>
      <c r="E4" s="41">
        <f>E3</f>
        <v>1708996</v>
      </c>
      <c r="F4" s="24"/>
      <c r="G4" s="41">
        <v>1721000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1"/>
      <c r="C5" s="4"/>
      <c r="D5" s="1"/>
      <c r="E5" s="25" t="s">
        <v>0</v>
      </c>
      <c r="F5" s="24"/>
      <c r="G5" s="2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3" t="s">
        <v>41</v>
      </c>
      <c r="B6" s="1"/>
      <c r="C6" s="14">
        <v>2</v>
      </c>
      <c r="D6" s="1"/>
      <c r="E6" s="25" t="s">
        <v>0</v>
      </c>
      <c r="F6" s="24"/>
      <c r="G6" s="2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1" t="s">
        <v>14</v>
      </c>
      <c r="B7" s="1"/>
      <c r="C7" s="4"/>
      <c r="D7" s="1"/>
      <c r="E7" s="25">
        <v>1356136</v>
      </c>
      <c r="F7" s="24"/>
      <c r="G7" s="25">
        <v>1328000</v>
      </c>
      <c r="H7" s="1">
        <v>2000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 t="s">
        <v>42</v>
      </c>
      <c r="B8" s="1"/>
      <c r="C8" s="4"/>
      <c r="D8" s="1"/>
      <c r="E8" s="25">
        <v>5073</v>
      </c>
      <c r="F8" s="24"/>
      <c r="G8" s="25">
        <v>0</v>
      </c>
      <c r="H8" s="1" t="s">
        <v>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 t="s">
        <v>43</v>
      </c>
      <c r="B9" s="1"/>
      <c r="C9" s="4"/>
      <c r="D9" s="1"/>
      <c r="E9" s="25">
        <v>209717</v>
      </c>
      <c r="F9" s="24"/>
      <c r="G9" s="25">
        <v>227000</v>
      </c>
      <c r="H9" s="1">
        <v>2110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" t="s">
        <v>31</v>
      </c>
      <c r="B10" s="1"/>
      <c r="C10" s="4"/>
      <c r="D10" s="1"/>
      <c r="E10" s="25">
        <v>14846</v>
      </c>
      <c r="F10" s="24"/>
      <c r="G10" s="25">
        <v>15000</v>
      </c>
      <c r="H10" s="1">
        <v>2200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 t="s">
        <v>44</v>
      </c>
      <c r="B11" s="1"/>
      <c r="C11" s="4"/>
      <c r="D11" s="1"/>
      <c r="E11" s="25">
        <v>11456</v>
      </c>
      <c r="F11" s="24"/>
      <c r="G11" s="25">
        <v>12000</v>
      </c>
      <c r="H11" s="1">
        <v>2250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 t="s">
        <v>45</v>
      </c>
      <c r="B12" s="1"/>
      <c r="C12" s="4"/>
      <c r="D12" s="1"/>
      <c r="E12" s="25">
        <v>4708</v>
      </c>
      <c r="F12" s="24"/>
      <c r="G12" s="25">
        <v>10000</v>
      </c>
      <c r="H12" s="1">
        <v>2300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46</v>
      </c>
      <c r="B13" s="1"/>
      <c r="C13" s="4"/>
      <c r="D13" s="1"/>
      <c r="E13" s="25">
        <v>0</v>
      </c>
      <c r="F13" s="24"/>
      <c r="G13" s="25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 t="s">
        <v>47</v>
      </c>
      <c r="B14" s="1"/>
      <c r="C14" s="4"/>
      <c r="D14" s="1"/>
      <c r="E14" s="25">
        <v>12570</v>
      </c>
      <c r="F14" s="24"/>
      <c r="G14" s="25">
        <v>25000</v>
      </c>
      <c r="H14" s="1">
        <v>2400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/>
      <c r="B15" s="1"/>
      <c r="C15" s="4"/>
      <c r="D15" s="1"/>
      <c r="E15" s="41">
        <f>SUM(E7:E14)</f>
        <v>1614506</v>
      </c>
      <c r="F15" s="24"/>
      <c r="G15" s="41">
        <f>SUM(G7:G14)</f>
        <v>1617000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/>
      <c r="B16" s="1"/>
      <c r="C16" s="4"/>
      <c r="D16" s="1"/>
      <c r="E16" s="25"/>
      <c r="F16" s="24"/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3" t="s">
        <v>48</v>
      </c>
      <c r="B17" s="1"/>
      <c r="C17" s="14">
        <v>3</v>
      </c>
      <c r="D17" s="1"/>
      <c r="E17" s="25"/>
      <c r="F17" s="24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 t="s">
        <v>14</v>
      </c>
      <c r="B18" s="1"/>
      <c r="C18" s="4"/>
      <c r="D18" s="1"/>
      <c r="E18" s="25">
        <v>75000</v>
      </c>
      <c r="F18" s="24"/>
      <c r="G18" s="25">
        <v>75000</v>
      </c>
      <c r="H18" s="1">
        <v>2500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 t="s">
        <v>49</v>
      </c>
      <c r="B19" s="1"/>
      <c r="C19" s="4"/>
      <c r="D19" s="1"/>
      <c r="E19" s="25">
        <v>8114</v>
      </c>
      <c r="F19" s="24"/>
      <c r="G19" s="25">
        <v>10000</v>
      </c>
      <c r="H19" s="1">
        <v>2600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 t="s">
        <v>50</v>
      </c>
      <c r="B20" s="1"/>
      <c r="C20" s="4"/>
      <c r="D20" s="1"/>
      <c r="E20" s="25">
        <v>5549</v>
      </c>
      <c r="F20" s="24"/>
      <c r="G20" s="25">
        <v>10000</v>
      </c>
      <c r="H20" s="1" t="s">
        <v>79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 t="s">
        <v>44</v>
      </c>
      <c r="B21" s="1"/>
      <c r="C21" s="4"/>
      <c r="D21" s="1"/>
      <c r="E21" s="25">
        <v>9200</v>
      </c>
      <c r="F21" s="24"/>
      <c r="G21" s="25">
        <v>10000</v>
      </c>
      <c r="H21" s="1">
        <v>2550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 t="s">
        <v>51</v>
      </c>
      <c r="B22" s="1"/>
      <c r="C22" s="4"/>
      <c r="D22" s="1"/>
      <c r="E22" s="25">
        <v>63050</v>
      </c>
      <c r="F22" s="24"/>
      <c r="G22" s="25">
        <v>95000</v>
      </c>
      <c r="H22" s="1" t="s">
        <v>71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 t="s">
        <v>52</v>
      </c>
      <c r="B23" s="1"/>
      <c r="C23" s="4"/>
      <c r="D23" s="1"/>
      <c r="E23" s="25">
        <v>14859</v>
      </c>
      <c r="F23" s="24"/>
      <c r="G23" s="25">
        <v>25000</v>
      </c>
      <c r="H23" s="1" t="s">
        <v>72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"/>
      <c r="C24" s="4"/>
      <c r="D24" s="1"/>
      <c r="E24" s="41">
        <f>SUM(E18:E23)</f>
        <v>175772</v>
      </c>
      <c r="F24" s="24"/>
      <c r="G24" s="41">
        <f>SUM(G18:G23)</f>
        <v>225000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/>
      <c r="C25" s="4"/>
      <c r="D25" s="1"/>
      <c r="E25" s="25"/>
      <c r="F25" s="24"/>
      <c r="G25" s="2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3" t="s">
        <v>53</v>
      </c>
      <c r="B26" s="1"/>
      <c r="C26" s="14">
        <v>4</v>
      </c>
      <c r="D26" s="1"/>
      <c r="E26" s="25"/>
      <c r="F26" s="24"/>
      <c r="G26" s="2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 t="s">
        <v>54</v>
      </c>
      <c r="B27" s="1"/>
      <c r="C27" s="4"/>
      <c r="D27" s="1"/>
      <c r="E27" s="25">
        <v>565</v>
      </c>
      <c r="F27" s="24"/>
      <c r="G27" s="25">
        <v>1000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1"/>
      <c r="C28" s="4"/>
      <c r="D28" s="1"/>
      <c r="E28" s="41">
        <f>SUM(E27:E27)</f>
        <v>565</v>
      </c>
      <c r="F28" s="24"/>
      <c r="G28" s="41">
        <f>SUM(G27:G27)</f>
        <v>1000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1"/>
      <c r="C29" s="4"/>
      <c r="D29" s="1"/>
      <c r="E29" s="33"/>
      <c r="F29" s="24"/>
      <c r="G29" s="3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3" t="s">
        <v>55</v>
      </c>
      <c r="B30" s="1"/>
      <c r="C30" s="14">
        <v>5</v>
      </c>
      <c r="D30" s="1"/>
      <c r="E30" s="25"/>
      <c r="F30" s="24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 t="s">
        <v>56</v>
      </c>
      <c r="B31" s="1"/>
      <c r="C31" s="14"/>
      <c r="D31" s="1"/>
      <c r="E31" s="42">
        <v>95500</v>
      </c>
      <c r="F31" s="24"/>
      <c r="G31" s="25">
        <v>100000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4"/>
      <c r="D32" s="1"/>
      <c r="E32" s="41">
        <f>SUM(E30:E31)</f>
        <v>95500</v>
      </c>
      <c r="F32" s="24"/>
      <c r="G32" s="41">
        <f>SUM(G30:G31)</f>
        <v>100000</v>
      </c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4"/>
      <c r="D33" s="1"/>
      <c r="E33" s="25"/>
      <c r="F33" s="24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4"/>
      <c r="D34" s="1"/>
      <c r="E34" s="33"/>
      <c r="F34" s="24"/>
      <c r="G34" s="3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4"/>
      <c r="D35" s="1"/>
      <c r="E35" s="33"/>
      <c r="F35" s="24"/>
      <c r="G35" s="3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4"/>
      <c r="D36" s="1"/>
      <c r="E36" s="33"/>
      <c r="F36" s="24"/>
      <c r="G36" s="3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4"/>
      <c r="D37" s="1"/>
      <c r="E37" s="33"/>
      <c r="F37" s="24"/>
      <c r="G37" s="3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4"/>
      <c r="D38" s="1"/>
      <c r="E38" s="33"/>
      <c r="F38" s="24"/>
      <c r="G38" s="3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4"/>
      <c r="D39" s="1"/>
      <c r="E39" s="33"/>
      <c r="F39" s="24"/>
      <c r="G39" s="3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20" t="str">
        <f>Oplysninger!B7</f>
        <v> </v>
      </c>
      <c r="B40" s="1" t="s">
        <v>0</v>
      </c>
      <c r="C40" s="4"/>
      <c r="D40" s="1"/>
      <c r="E40" s="7"/>
      <c r="F40" s="1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4"/>
      <c r="D41" s="1"/>
      <c r="E41" s="7"/>
      <c r="F41" s="1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3" t="s">
        <v>0</v>
      </c>
      <c r="B42" s="1"/>
      <c r="C42" s="4" t="str">
        <f>Oplysninger!B8</f>
        <v>Note </v>
      </c>
      <c r="D42" s="1"/>
      <c r="E42" s="46">
        <f>Oplysninger!B10</f>
        <v>2014</v>
      </c>
      <c r="F42" s="1"/>
      <c r="G42" s="3" t="str">
        <f>Oplysninger!B11</f>
        <v>Budget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3" t="s">
        <v>58</v>
      </c>
      <c r="B43" s="1"/>
      <c r="C43" s="14">
        <v>6</v>
      </c>
      <c r="D43" s="1"/>
      <c r="E43" s="25"/>
      <c r="F43" s="24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 t="s">
        <v>59</v>
      </c>
      <c r="B44" s="1"/>
      <c r="C44" s="4"/>
      <c r="D44" s="1"/>
      <c r="E44" s="25">
        <v>0</v>
      </c>
      <c r="F44" s="24"/>
      <c r="G44" s="25">
        <v>5000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 t="s">
        <v>60</v>
      </c>
      <c r="B45" s="1"/>
      <c r="C45" s="4"/>
      <c r="D45" s="1"/>
      <c r="E45" s="25">
        <v>27112</v>
      </c>
      <c r="F45" s="24"/>
      <c r="G45" s="25">
        <v>40000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 t="s">
        <v>61</v>
      </c>
      <c r="B46" s="1"/>
      <c r="C46" s="4"/>
      <c r="D46" s="1"/>
      <c r="E46" s="25">
        <v>0</v>
      </c>
      <c r="F46" s="24"/>
      <c r="G46" s="25">
        <v>5000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 t="s">
        <v>10</v>
      </c>
      <c r="B47" s="1"/>
      <c r="C47" s="4"/>
      <c r="D47" s="1"/>
      <c r="E47" s="25">
        <v>9214</v>
      </c>
      <c r="F47" s="24"/>
      <c r="G47" s="25">
        <v>11000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 t="s">
        <v>30</v>
      </c>
      <c r="B48" s="1"/>
      <c r="C48" s="4"/>
      <c r="D48" s="1"/>
      <c r="E48" s="25">
        <v>1159</v>
      </c>
      <c r="F48" s="24"/>
      <c r="G48" s="25">
        <v>3000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 t="s">
        <v>62</v>
      </c>
      <c r="B49" s="1"/>
      <c r="C49" s="4"/>
      <c r="D49" s="1"/>
      <c r="E49" s="25">
        <v>0</v>
      </c>
      <c r="F49" s="24" t="s">
        <v>0</v>
      </c>
      <c r="G49" s="25">
        <v>5000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 t="s">
        <v>12</v>
      </c>
      <c r="B50" s="1"/>
      <c r="C50" s="4"/>
      <c r="D50" s="1"/>
      <c r="E50" s="25">
        <v>14088</v>
      </c>
      <c r="F50" s="24"/>
      <c r="G50" s="25">
        <v>14000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 t="s">
        <v>63</v>
      </c>
      <c r="B51" s="1"/>
      <c r="C51" s="4"/>
      <c r="D51" s="1"/>
      <c r="E51" s="36">
        <v>15090</v>
      </c>
      <c r="F51" s="24"/>
      <c r="G51" s="36">
        <v>13000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4"/>
      <c r="D52" s="1"/>
      <c r="E52" s="36">
        <f>SUM(E44:E51)</f>
        <v>66663</v>
      </c>
      <c r="F52" s="24"/>
      <c r="G52" s="36">
        <f>SUM(G44:G51)</f>
        <v>96000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4"/>
      <c r="D53" s="1"/>
      <c r="E53" s="25"/>
      <c r="F53" s="24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3" t="s">
        <v>64</v>
      </c>
      <c r="B54" s="1"/>
      <c r="C54" s="14">
        <v>7</v>
      </c>
      <c r="D54" s="1"/>
      <c r="E54" s="25"/>
      <c r="F54" s="24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 t="s">
        <v>11</v>
      </c>
      <c r="B55" s="1"/>
      <c r="C55" s="4"/>
      <c r="D55" s="1"/>
      <c r="E55" s="25">
        <v>5066</v>
      </c>
      <c r="F55" s="24"/>
      <c r="G55" s="25">
        <v>7000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 t="s">
        <v>65</v>
      </c>
      <c r="B56" s="1"/>
      <c r="C56" s="4"/>
      <c r="D56" s="1"/>
      <c r="E56" s="25">
        <v>3125</v>
      </c>
      <c r="F56" s="24"/>
      <c r="G56" s="25">
        <v>10000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 t="s">
        <v>66</v>
      </c>
      <c r="B57" s="1"/>
      <c r="C57" s="4"/>
      <c r="D57" s="1"/>
      <c r="E57" s="25">
        <v>500</v>
      </c>
      <c r="F57" s="24"/>
      <c r="G57" s="25">
        <v>3000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 t="s">
        <v>81</v>
      </c>
      <c r="B58" s="1"/>
      <c r="C58" s="4"/>
      <c r="D58" s="1"/>
      <c r="E58" s="25">
        <v>30830</v>
      </c>
      <c r="F58" s="24"/>
      <c r="G58" s="25">
        <v>35000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4"/>
      <c r="D59" s="1"/>
      <c r="E59" s="41">
        <f>SUM(E55:E58)</f>
        <v>39521</v>
      </c>
      <c r="F59" s="24"/>
      <c r="G59" s="41">
        <f>SUM(G55:G58)</f>
        <v>55000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4"/>
      <c r="D60" s="1"/>
      <c r="E60" s="25"/>
      <c r="F60" s="24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4"/>
      <c r="D61" s="1"/>
      <c r="E61" s="33"/>
      <c r="F61" s="24"/>
      <c r="G61" s="3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4"/>
      <c r="D62" s="1"/>
      <c r="E62" s="33"/>
      <c r="F62" s="24"/>
      <c r="G62" s="3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4"/>
      <c r="D63" s="1"/>
      <c r="E63" s="33"/>
      <c r="F63" s="24"/>
      <c r="G63" s="3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20"/>
      <c r="B64" s="1"/>
      <c r="C64" s="4"/>
      <c r="D64" s="1"/>
      <c r="E64" s="7"/>
      <c r="F64" s="1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4"/>
      <c r="D65" s="1"/>
      <c r="E65" s="7"/>
      <c r="F65" s="1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3"/>
      <c r="B66" s="1"/>
      <c r="C66" s="4"/>
      <c r="D66" s="1"/>
      <c r="E66" s="9"/>
      <c r="F66" s="1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4"/>
      <c r="D67" s="1"/>
      <c r="E67" s="25"/>
      <c r="F67" s="24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4"/>
      <c r="D68" s="1"/>
      <c r="E68" s="7"/>
      <c r="F68" s="1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 t="s">
        <v>0</v>
      </c>
      <c r="C69" s="4"/>
      <c r="D69" s="1"/>
      <c r="E69" s="7"/>
      <c r="F69" s="1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4"/>
      <c r="D70" s="1"/>
      <c r="E70" s="7"/>
      <c r="F70" s="1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4"/>
      <c r="D71" s="1"/>
      <c r="E71" s="7"/>
      <c r="F71" s="1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4"/>
      <c r="D72" s="1"/>
      <c r="E72" s="7"/>
      <c r="F72" s="1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4"/>
      <c r="D73" s="1"/>
      <c r="E73" s="7"/>
      <c r="F73" s="1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4"/>
      <c r="D74" s="1"/>
      <c r="E74" s="7"/>
      <c r="F74" s="1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4"/>
      <c r="D75" s="1"/>
      <c r="E75" s="7"/>
      <c r="F75" s="1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4"/>
      <c r="D76" s="1"/>
      <c r="E76" s="7"/>
      <c r="F76" s="1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4"/>
      <c r="D77" s="1"/>
      <c r="E77" s="7"/>
      <c r="F77" s="1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4"/>
      <c r="D78" s="1"/>
      <c r="E78" s="7"/>
      <c r="F78" s="1"/>
      <c r="G78" s="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4"/>
      <c r="D79" s="1"/>
      <c r="E79" s="7"/>
      <c r="F79" s="1"/>
      <c r="G79" s="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4"/>
      <c r="D80" s="1"/>
      <c r="E80" s="7"/>
      <c r="F80" s="1"/>
      <c r="G80" s="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4"/>
      <c r="D81" s="1"/>
      <c r="E81" s="7"/>
      <c r="F81" s="1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4"/>
      <c r="D82" s="1"/>
      <c r="E82" s="7"/>
      <c r="F82" s="1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4"/>
      <c r="D83" s="1"/>
      <c r="E83" s="7"/>
      <c r="F83" s="1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4"/>
      <c r="D84" s="1"/>
      <c r="E84" s="7"/>
      <c r="F84" s="1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4"/>
      <c r="D85" s="1"/>
      <c r="E85" s="7"/>
      <c r="F85" s="1"/>
      <c r="G85" s="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4"/>
      <c r="D86" s="1"/>
      <c r="E86" s="7"/>
      <c r="F86" s="1"/>
      <c r="G86" s="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8:26" ht="14.2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8:26" ht="14.2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8:26" ht="14.2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8:26" ht="14.2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8:26" ht="14.2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8:26" ht="14.2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8:26" ht="14.2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8:26" ht="14.2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8:26" ht="14.2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8:26" ht="14.2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8:26" ht="14.2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8:26" ht="14.2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8:26" ht="14.2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8:26" ht="14.2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8:26" ht="14.2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8:26" ht="14.2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8:26" ht="14.2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8:26" ht="14.2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8:26" ht="14.2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8:26" ht="14.2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8:26" ht="14.2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8:26" ht="14.2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8:26" ht="14.2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8:26" ht="14.2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8:26" ht="14.2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8:26" ht="14.2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8:26" ht="14.2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8:26" ht="14.2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8:26" ht="14.2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8:26" ht="14.2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8:26" ht="14.2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8:26" ht="14.2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8:26" ht="14.2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8:26" ht="14.2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8:26" ht="14.2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8:26" ht="14.2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8:26" ht="14.2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8:26" ht="14.2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8:26" ht="14.2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8:26" ht="14.2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8:26" ht="14.2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8:26" ht="14.2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8:26" ht="14.2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8:26" ht="14.2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8:26" ht="14.2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8:26" ht="14.2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8:26" ht="14.2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8:26" ht="14.2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8:26" ht="14.2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8:26" ht="14.2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8:26" ht="14.2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8:26" ht="14.2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8:26" ht="14.2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8:26" ht="14.2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8:26" ht="14.2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</sheetData>
  <sheetProtection/>
  <printOptions/>
  <pageMargins left="0.8267716535433071" right="0.23622047244094488" top="0.7480314960629921" bottom="0.7480314960629921" header="0.31496062992125984" footer="0.31496062992125984"/>
  <pageSetup firstPageNumber="5" useFirstPageNumber="1" horizontalDpi="300" verticalDpi="3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01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28.7109375" style="0" customWidth="1"/>
    <col min="2" max="2" width="63.421875" style="0" customWidth="1"/>
  </cols>
  <sheetData>
    <row r="1" spans="1:2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 t="s">
        <v>2</v>
      </c>
      <c r="B3" s="43" t="s">
        <v>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 t="s">
        <v>17</v>
      </c>
      <c r="B4" s="1" t="s">
        <v>18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 t="s">
        <v>3</v>
      </c>
      <c r="B5" s="43" t="s">
        <v>89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1" t="s">
        <v>4</v>
      </c>
      <c r="B6" s="43" t="s">
        <v>90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1" t="s">
        <v>5</v>
      </c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 t="s">
        <v>1</v>
      </c>
      <c r="B8" s="4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" t="s">
        <v>6</v>
      </c>
      <c r="B10" s="11">
        <v>2014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 t="s">
        <v>7</v>
      </c>
      <c r="B11" s="4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1" t="s">
        <v>27</v>
      </c>
      <c r="B17" s="1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</sheetData>
  <sheetProtection/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L. Revision, Ikast I/S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Kold</dc:creator>
  <cp:keywords/>
  <dc:description/>
  <cp:lastModifiedBy>René Steenberg Olsen</cp:lastModifiedBy>
  <cp:lastPrinted>2013-02-04T19:55:01Z</cp:lastPrinted>
  <dcterms:created xsi:type="dcterms:W3CDTF">2002-12-04T20:52:21Z</dcterms:created>
  <dcterms:modified xsi:type="dcterms:W3CDTF">2015-03-18T10:43:59Z</dcterms:modified>
  <cp:category/>
  <cp:version/>
  <cp:contentType/>
  <cp:contentStatus/>
</cp:coreProperties>
</file>